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00_LisezMoi" sheetId="1" state="visible" r:id="rId1"/>
    <sheet xmlns:r="http://schemas.openxmlformats.org/officeDocument/2006/relationships" name="01_Parametres" sheetId="2" state="visible" r:id="rId2"/>
    <sheet xmlns:r="http://schemas.openxmlformats.org/officeDocument/2006/relationships" name="02_Bibliotheque" sheetId="3" state="visible" r:id="rId3"/>
    <sheet xmlns:r="http://schemas.openxmlformats.org/officeDocument/2006/relationships" name="03_Quantites" sheetId="4" state="visible" r:id="rId4"/>
    <sheet xmlns:r="http://schemas.openxmlformats.org/officeDocument/2006/relationships" name="04_Synthese" sheetId="5" state="visible" r:id="rId5"/>
    <sheet xmlns:r="http://schemas.openxmlformats.org/officeDocument/2006/relationships" name="05_Export_DPGF" sheetId="6" state="visible" r:id="rId6"/>
    <sheet xmlns:r="http://schemas.openxmlformats.org/officeDocument/2006/relationships" name="06_Hypotheses" sheetId="7" state="visible" r:id="rId7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sz val="14"/>
    </font>
    <font>
      <b val="1"/>
      <sz val="12"/>
    </font>
    <font>
      <name val="Calibri"/>
      <b val="1"/>
    </font>
    <font>
      <name val="Calibri"/>
      <b val="1"/>
      <sz val="11"/>
    </font>
  </fonts>
  <fills count="3">
    <fill>
      <patternFill/>
    </fill>
    <fill>
      <patternFill patternType="gray125"/>
    </fill>
    <fill>
      <patternFill patternType="solid">
        <fgColor rgb="00F2F2F2"/>
      </patternFill>
    </fill>
  </fills>
  <borders count="2">
    <border>
      <left/>
      <right/>
      <top/>
      <bottom/>
      <diagonal/>
    </border>
    <border>
      <left style="thin">
        <color rgb="00DDDDDD"/>
      </left>
      <right style="thin">
        <color rgb="00DDDDDD"/>
      </right>
      <top style="thin">
        <color rgb="00DDDDDD"/>
      </top>
      <bottom style="thin">
        <color rgb="00DDDDDD"/>
      </bottom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3" fillId="0" borderId="1" pivotButton="0" quotePrefix="0" xfId="0"/>
    <xf numFmtId="0" fontId="0" fillId="0" borderId="1" pivotButton="0" quotePrefix="0" xfId="0"/>
    <xf numFmtId="0" fontId="4" fillId="2" borderId="1" applyAlignment="1" pivotButton="0" quotePrefix="0" xfId="0">
      <alignment horizontal="center"/>
    </xf>
    <xf numFmtId="0" fontId="0" fillId="0" borderId="1" applyAlignment="1" pivotButton="0" quotePrefix="0" xfId="0">
      <alignment vertical="top" wrapText="1"/>
    </xf>
    <xf numFmtId="0" fontId="0" fillId="0" borderId="1" applyAlignment="1" pivotButton="0" quotePrefix="0" xfId="0">
      <alignment vertical="top"/>
    </xf>
    <xf numFmtId="0" fontId="3" fillId="0" borderId="1" applyAlignment="1" pivotButton="0" quotePrefix="0" xfId="0">
      <alignment vertical="top"/>
    </xf>
    <xf numFmtId="0" fontId="3" fillId="0" borderId="1" applyAlignment="1" pivotButton="0" quotePrefix="0" xfId="0">
      <alignment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styles" Target="styles.xml" Id="rId8"/><Relationship Type="http://schemas.openxmlformats.org/officeDocument/2006/relationships/theme" Target="theme/theme1.xml" Id="rId9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17"/>
  <sheetViews>
    <sheetView workbookViewId="0">
      <pane ySplit="8" topLeftCell="A9" activePane="bottomLeft" state="frozen"/>
      <selection pane="bottomLeft" activeCell="A1" sqref="A1"/>
    </sheetView>
  </sheetViews>
  <sheetFormatPr baseColWidth="8" defaultRowHeight="15"/>
  <cols>
    <col width="105" customWidth="1" min="1" max="1"/>
  </cols>
  <sheetData>
    <row r="1">
      <c r="A1" s="1" t="inlineStr">
        <is>
          <t>UrbaVision — Espace Pro</t>
        </is>
      </c>
    </row>
    <row r="3">
      <c r="A3" s="2" t="inlineStr">
        <is>
          <t>Démo — Outil de chiffrage VRD (V1) — Excel</t>
        </is>
      </c>
    </row>
    <row r="5">
      <c r="A5" s="3" t="inlineStr">
        <is>
          <t>Objectif</t>
        </is>
      </c>
    </row>
    <row r="6">
      <c r="A6" t="inlineStr">
        <is>
          <t>Proposer une structure simple : bibliothèque d’articles, saisie de quantités, scénarios, et export DPGF.</t>
        </is>
      </c>
    </row>
    <row r="8">
      <c r="A8" s="3" t="inlineStr">
        <is>
          <t>Mode d’emploi (2 minutes)</t>
        </is>
      </c>
    </row>
    <row r="9">
      <c r="A9" t="inlineStr">
        <is>
          <t>1) Allez sur l’onglet 01_Parametres : complétez nom projet, date, TVA, scénarios.</t>
        </is>
      </c>
    </row>
    <row r="10">
      <c r="A10" t="inlineStr">
        <is>
          <t>2) Allez sur 03_Quantites : choisissez un Code article (liste) et saisissez la quantité.</t>
        </is>
      </c>
    </row>
    <row r="11">
      <c r="A11" t="inlineStr">
        <is>
          <t>3) Les libellés, unités et PU se remplissent depuis 02_Bibliotheque.</t>
        </is>
      </c>
    </row>
    <row r="12">
      <c r="A12" t="inlineStr">
        <is>
          <t>4) Consultez 04_Synthese pour voir le total par catégorie et par scénario.</t>
        </is>
      </c>
    </row>
    <row r="13">
      <c r="A13" t="inlineStr">
        <is>
          <t>5) Utilisez 05_Export_DPGF pour obtenir une table prête à intégrer dans votre DPGF.</t>
        </is>
      </c>
    </row>
    <row r="16">
      <c r="A16" s="3" t="inlineStr">
        <is>
          <t>Note</t>
        </is>
      </c>
    </row>
    <row r="17">
      <c r="A17" t="inlineStr">
        <is>
          <t>Cette démo est indicative : à adapter à votre structure, vos prix et vos métrés.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9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28" customWidth="1" min="1" max="1"/>
    <col width="45" customWidth="1" min="2" max="2"/>
  </cols>
  <sheetData>
    <row r="1">
      <c r="A1" s="2" t="inlineStr">
        <is>
          <t>Paramètres projet</t>
        </is>
      </c>
    </row>
    <row r="3">
      <c r="A3" s="4" t="inlineStr">
        <is>
          <t>Nom du projet</t>
        </is>
      </c>
      <c r="B3" s="5" t="inlineStr">
        <is>
          <t>Exemple — Résidentialisation</t>
        </is>
      </c>
    </row>
    <row r="4">
      <c r="A4" s="4" t="inlineStr">
        <is>
          <t>Référence</t>
        </is>
      </c>
      <c r="B4" s="5" t="inlineStr">
        <is>
          <t>UV-2026-001</t>
        </is>
      </c>
    </row>
    <row r="5">
      <c r="A5" s="4" t="inlineStr">
        <is>
          <t>Date</t>
        </is>
      </c>
      <c r="B5" s="5" t="inlineStr">
        <is>
          <t>27/01/2026</t>
        </is>
      </c>
    </row>
    <row r="6">
      <c r="A6" s="4" t="inlineStr">
        <is>
          <t>TVA (%)</t>
        </is>
      </c>
      <c r="B6" s="5" t="n">
        <v>20</v>
      </c>
    </row>
    <row r="7">
      <c r="A7" s="4" t="inlineStr">
        <is>
          <t>Scénario A (base)</t>
        </is>
      </c>
      <c r="B7" s="5" t="inlineStr">
        <is>
          <t>Base</t>
        </is>
      </c>
    </row>
    <row r="8">
      <c r="A8" s="4" t="inlineStr">
        <is>
          <t>Scénario B (variante)</t>
        </is>
      </c>
      <c r="B8" s="5" t="inlineStr">
        <is>
          <t>Variante</t>
        </is>
      </c>
    </row>
    <row r="9">
      <c r="A9" s="4" t="inlineStr">
        <is>
          <t>Devise</t>
        </is>
      </c>
      <c r="B9" s="5" t="inlineStr">
        <is>
          <t>EUR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2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0" customWidth="1" min="1" max="1"/>
    <col width="16" customWidth="1" min="2" max="2"/>
    <col width="55" customWidth="1" min="3" max="3"/>
    <col width="8" customWidth="1" min="4" max="4"/>
    <col width="10" customWidth="1" min="5" max="5"/>
    <col width="12" customWidth="1" min="6" max="6"/>
    <col width="28" customWidth="1" min="7" max="7"/>
  </cols>
  <sheetData>
    <row r="1">
      <c r="A1" s="6" t="inlineStr">
        <is>
          <t>Code</t>
        </is>
      </c>
      <c r="B1" s="6" t="inlineStr">
        <is>
          <t>Catégorie</t>
        </is>
      </c>
      <c r="C1" s="6" t="inlineStr">
        <is>
          <t>Désignation</t>
        </is>
      </c>
      <c r="D1" s="6" t="inlineStr">
        <is>
          <t>Unité</t>
        </is>
      </c>
      <c r="E1" s="6" t="inlineStr">
        <is>
          <t>PU_base</t>
        </is>
      </c>
      <c r="F1" s="6" t="inlineStr">
        <is>
          <t>PU_variante</t>
        </is>
      </c>
      <c r="G1" s="6" t="inlineStr">
        <is>
          <t>Notes</t>
        </is>
      </c>
    </row>
    <row r="2">
      <c r="A2" s="7" t="inlineStr">
        <is>
          <t>CH-001</t>
        </is>
      </c>
      <c r="B2" s="7" t="inlineStr">
        <is>
          <t>Chaussées</t>
        </is>
      </c>
      <c r="C2" s="7" t="inlineStr">
        <is>
          <t>Couche de roulement enrobé (mise en oeuvre)</t>
        </is>
      </c>
      <c r="D2" s="7" t="inlineStr">
        <is>
          <t>m²</t>
        </is>
      </c>
      <c r="E2" s="7" t="n">
        <v>32</v>
      </c>
      <c r="F2" s="7" t="n">
        <v>30</v>
      </c>
      <c r="G2" s="7" t="inlineStr">
        <is>
          <t>À adapter selon classe/épaisseur</t>
        </is>
      </c>
    </row>
    <row r="3">
      <c r="A3" s="7" t="inlineStr">
        <is>
          <t>CH-002</t>
        </is>
      </c>
      <c r="B3" s="7" t="inlineStr">
        <is>
          <t>Chaussées</t>
        </is>
      </c>
      <c r="C3" s="7" t="inlineStr">
        <is>
          <t>Couche de fondation GNT (mise en oeuvre)</t>
        </is>
      </c>
      <c r="D3" s="7" t="inlineStr">
        <is>
          <t>m²</t>
        </is>
      </c>
      <c r="E3" s="7" t="n">
        <v>18</v>
      </c>
      <c r="F3" s="7" t="n">
        <v>18</v>
      </c>
      <c r="G3" s="7" t="inlineStr"/>
    </row>
    <row r="4">
      <c r="A4" s="7" t="inlineStr">
        <is>
          <t>VR-001</t>
        </is>
      </c>
      <c r="B4" s="7" t="inlineStr">
        <is>
          <t>Voirie</t>
        </is>
      </c>
      <c r="C4" s="7" t="inlineStr">
        <is>
          <t>Bordure béton (fourniture+pose)</t>
        </is>
      </c>
      <c r="D4" s="7" t="inlineStr">
        <is>
          <t>ml</t>
        </is>
      </c>
      <c r="E4" s="7" t="n">
        <v>28</v>
      </c>
      <c r="F4" s="7" t="n">
        <v>28</v>
      </c>
      <c r="G4" s="7" t="inlineStr">
        <is>
          <t>Type à préciser</t>
        </is>
      </c>
    </row>
    <row r="5">
      <c r="A5" s="7" t="inlineStr">
        <is>
          <t>RH-001</t>
        </is>
      </c>
      <c r="B5" s="7" t="inlineStr">
        <is>
          <t>Réseaux humides</t>
        </is>
      </c>
      <c r="C5" s="7" t="inlineStr">
        <is>
          <t>Tranchée réseaux (fouille + blindage si nécessaire)</t>
        </is>
      </c>
      <c r="D5" s="7" t="inlineStr">
        <is>
          <t>ml</t>
        </is>
      </c>
      <c r="E5" s="7" t="n">
        <v>45</v>
      </c>
      <c r="F5" s="7" t="n">
        <v>45</v>
      </c>
      <c r="G5" s="7" t="inlineStr"/>
    </row>
    <row r="6">
      <c r="A6" s="7" t="inlineStr">
        <is>
          <t>RH-002</t>
        </is>
      </c>
      <c r="B6" s="7" t="inlineStr">
        <is>
          <t>Réseaux humides</t>
        </is>
      </c>
      <c r="C6" s="7" t="inlineStr">
        <is>
          <t>Lit de pose / enrobage / remblaiement compacté</t>
        </is>
      </c>
      <c r="D6" s="7" t="inlineStr">
        <is>
          <t>ml</t>
        </is>
      </c>
      <c r="E6" s="7" t="n">
        <v>25</v>
      </c>
      <c r="F6" s="7" t="n">
        <v>25</v>
      </c>
      <c r="G6" s="7" t="inlineStr"/>
    </row>
    <row r="7">
      <c r="A7" s="7" t="inlineStr">
        <is>
          <t>RH-003</t>
        </is>
      </c>
      <c r="B7" s="7" t="inlineStr">
        <is>
          <t>Réseaux humides</t>
        </is>
      </c>
      <c r="C7" s="7" t="inlineStr">
        <is>
          <t>Regard de visite (pose complète)</t>
        </is>
      </c>
      <c r="D7" s="7" t="inlineStr">
        <is>
          <t>u</t>
        </is>
      </c>
      <c r="E7" s="7" t="n">
        <v>650</v>
      </c>
      <c r="F7" s="7" t="n">
        <v>650</v>
      </c>
      <c r="G7" s="7" t="inlineStr"/>
    </row>
    <row r="8">
      <c r="A8" s="7" t="inlineStr">
        <is>
          <t>EP-001</t>
        </is>
      </c>
      <c r="B8" s="7" t="inlineStr">
        <is>
          <t>EP</t>
        </is>
      </c>
      <c r="C8" s="7" t="inlineStr">
        <is>
          <t>Avaloir (pose complète)</t>
        </is>
      </c>
      <c r="D8" s="7" t="inlineStr">
        <is>
          <t>u</t>
        </is>
      </c>
      <c r="E8" s="7" t="n">
        <v>480</v>
      </c>
      <c r="F8" s="7" t="n">
        <v>480</v>
      </c>
      <c r="G8" s="7" t="inlineStr"/>
    </row>
    <row r="9">
      <c r="A9" s="7" t="inlineStr">
        <is>
          <t>SIG-001</t>
        </is>
      </c>
      <c r="B9" s="7" t="inlineStr">
        <is>
          <t>Signalisation</t>
        </is>
      </c>
      <c r="C9" s="7" t="inlineStr">
        <is>
          <t>Marquage au sol (selon plan)</t>
        </is>
      </c>
      <c r="D9" s="7" t="inlineStr">
        <is>
          <t>m²</t>
        </is>
      </c>
      <c r="E9" s="7" t="n">
        <v>35</v>
      </c>
      <c r="F9" s="7" t="n">
        <v>35</v>
      </c>
      <c r="G9" s="7" t="inlineStr"/>
    </row>
    <row r="10">
      <c r="A10" s="7" t="inlineStr">
        <is>
          <t>DIVERS-001</t>
        </is>
      </c>
      <c r="B10" s="7" t="inlineStr">
        <is>
          <t>Divers</t>
        </is>
      </c>
      <c r="C10" s="7" t="inlineStr">
        <is>
          <t>Installation de chantier (PIC, protections, signalisation provisoire)</t>
        </is>
      </c>
      <c r="D10" s="7" t="inlineStr">
        <is>
          <t>forfait</t>
        </is>
      </c>
      <c r="E10" s="7" t="n">
        <v>2500</v>
      </c>
      <c r="F10" s="7" t="n">
        <v>2500</v>
      </c>
      <c r="G10" s="7" t="inlineStr"/>
    </row>
    <row r="11">
      <c r="A11" s="7" t="inlineStr">
        <is>
          <t>QUAL-001</t>
        </is>
      </c>
      <c r="B11" s="7" t="inlineStr">
        <is>
          <t>Qualité</t>
        </is>
      </c>
      <c r="C11" s="7" t="inlineStr">
        <is>
          <t>Essais/contrôles (compactage, étanchéité, planéité)</t>
        </is>
      </c>
      <c r="D11" s="7" t="inlineStr">
        <is>
          <t>forfait</t>
        </is>
      </c>
      <c r="E11" s="7" t="n">
        <v>1200</v>
      </c>
      <c r="F11" s="7" t="n">
        <v>1200</v>
      </c>
      <c r="G11" s="7" t="inlineStr"/>
    </row>
    <row r="12">
      <c r="A12" s="7" t="inlineStr">
        <is>
          <t>DOE-001</t>
        </is>
      </c>
      <c r="B12" s="7" t="inlineStr">
        <is>
          <t>DOE</t>
        </is>
      </c>
      <c r="C12" s="7" t="inlineStr">
        <is>
          <t>DOE / récolement (PDF + DWG si demandé)</t>
        </is>
      </c>
      <c r="D12" s="7" t="inlineStr">
        <is>
          <t>forfait</t>
        </is>
      </c>
      <c r="E12" s="7" t="n">
        <v>900</v>
      </c>
      <c r="F12" s="7" t="n">
        <v>900</v>
      </c>
      <c r="G12" s="7" t="inlineStr"/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I31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6" customWidth="1" min="1" max="1"/>
    <col width="9" customWidth="1" min="2" max="2"/>
    <col width="10" customWidth="1" min="3" max="3"/>
    <col width="46" customWidth="1" min="4" max="4"/>
    <col width="8" customWidth="1" min="5" max="5"/>
    <col width="10" customWidth="1" min="6" max="6"/>
    <col width="10" customWidth="1" min="7" max="7"/>
    <col width="12" customWidth="1" min="8" max="8"/>
    <col width="14" customWidth="1" min="9" max="9"/>
  </cols>
  <sheetData>
    <row r="1">
      <c r="A1" s="6" t="inlineStr">
        <is>
          <t>Ligne</t>
        </is>
      </c>
      <c r="B1" s="6" t="inlineStr">
        <is>
          <t>Scénario</t>
        </is>
      </c>
      <c r="C1" s="6" t="inlineStr">
        <is>
          <t>Code</t>
        </is>
      </c>
      <c r="D1" s="6" t="inlineStr">
        <is>
          <t>Désignation</t>
        </is>
      </c>
      <c r="E1" s="6" t="inlineStr">
        <is>
          <t>Unité</t>
        </is>
      </c>
      <c r="F1" s="6" t="inlineStr">
        <is>
          <t>Quantité</t>
        </is>
      </c>
      <c r="G1" s="6" t="inlineStr">
        <is>
          <t>PU</t>
        </is>
      </c>
      <c r="H1" s="6" t="inlineStr">
        <is>
          <t>Montant</t>
        </is>
      </c>
      <c r="I1" s="6" t="inlineStr">
        <is>
          <t>Catégorie</t>
        </is>
      </c>
    </row>
    <row r="2">
      <c r="A2" s="7" t="n">
        <v>1</v>
      </c>
      <c r="B2" s="7" t="inlineStr">
        <is>
          <t>A</t>
        </is>
      </c>
      <c r="C2" s="7" t="inlineStr"/>
      <c r="D2" s="7">
        <f>IFERROR(VLOOKUP($C2,02_Bibliotheque!$A:$G,3,FALSE),"")</f>
        <v/>
      </c>
      <c r="E2" s="7">
        <f>IFERROR(VLOOKUP($C2,02_Bibliotheque!$A:$G,4,FALSE),"")</f>
        <v/>
      </c>
      <c r="F2" s="7" t="inlineStr"/>
      <c r="G2" s="7">
        <f>IF($B2="A",IFERROR(VLOOKUP($C2,02_Bibliotheque!$A:$G,5,FALSE),""),IFERROR(VLOOKUP($C2,02_Bibliotheque!$A:$G,6,FALSE),""))</f>
        <v/>
      </c>
      <c r="H2" s="7">
        <f>IF(AND($F2&lt;&gt;"",$G2&lt;&gt;""),$F2*$G2,"")</f>
        <v/>
      </c>
      <c r="I2" s="7">
        <f>IFERROR(VLOOKUP($C2,02_Bibliotheque!$A:$G,2,FALSE),"")</f>
        <v/>
      </c>
    </row>
    <row r="3">
      <c r="A3" s="7" t="n">
        <v>2</v>
      </c>
      <c r="B3" s="7" t="inlineStr">
        <is>
          <t>A</t>
        </is>
      </c>
      <c r="C3" s="7" t="inlineStr"/>
      <c r="D3" s="7">
        <f>IFERROR(VLOOKUP($C3,02_Bibliotheque!$A:$G,3,FALSE),"")</f>
        <v/>
      </c>
      <c r="E3" s="7">
        <f>IFERROR(VLOOKUP($C3,02_Bibliotheque!$A:$G,4,FALSE),"")</f>
        <v/>
      </c>
      <c r="F3" s="7" t="inlineStr"/>
      <c r="G3" s="7">
        <f>IF($B3="A",IFERROR(VLOOKUP($C3,02_Bibliotheque!$A:$G,5,FALSE),""),IFERROR(VLOOKUP($C3,02_Bibliotheque!$A:$G,6,FALSE),""))</f>
        <v/>
      </c>
      <c r="H3" s="7">
        <f>IF(AND($F3&lt;&gt;"",$G3&lt;&gt;""),$F3*$G3,"")</f>
        <v/>
      </c>
      <c r="I3" s="7">
        <f>IFERROR(VLOOKUP($C3,02_Bibliotheque!$A:$G,2,FALSE),"")</f>
        <v/>
      </c>
    </row>
    <row r="4">
      <c r="A4" s="7" t="n">
        <v>3</v>
      </c>
      <c r="B4" s="7" t="inlineStr">
        <is>
          <t>A</t>
        </is>
      </c>
      <c r="C4" s="7" t="inlineStr"/>
      <c r="D4" s="7">
        <f>IFERROR(VLOOKUP($C4,02_Bibliotheque!$A:$G,3,FALSE),"")</f>
        <v/>
      </c>
      <c r="E4" s="7">
        <f>IFERROR(VLOOKUP($C4,02_Bibliotheque!$A:$G,4,FALSE),"")</f>
        <v/>
      </c>
      <c r="F4" s="7" t="inlineStr"/>
      <c r="G4" s="7">
        <f>IF($B4="A",IFERROR(VLOOKUP($C4,02_Bibliotheque!$A:$G,5,FALSE),""),IFERROR(VLOOKUP($C4,02_Bibliotheque!$A:$G,6,FALSE),""))</f>
        <v/>
      </c>
      <c r="H4" s="7">
        <f>IF(AND($F4&lt;&gt;"",$G4&lt;&gt;""),$F4*$G4,"")</f>
        <v/>
      </c>
      <c r="I4" s="7">
        <f>IFERROR(VLOOKUP($C4,02_Bibliotheque!$A:$G,2,FALSE),"")</f>
        <v/>
      </c>
    </row>
    <row r="5">
      <c r="A5" s="7" t="n">
        <v>4</v>
      </c>
      <c r="B5" s="7" t="inlineStr">
        <is>
          <t>A</t>
        </is>
      </c>
      <c r="C5" s="7" t="inlineStr"/>
      <c r="D5" s="7">
        <f>IFERROR(VLOOKUP($C5,02_Bibliotheque!$A:$G,3,FALSE),"")</f>
        <v/>
      </c>
      <c r="E5" s="7">
        <f>IFERROR(VLOOKUP($C5,02_Bibliotheque!$A:$G,4,FALSE),"")</f>
        <v/>
      </c>
      <c r="F5" s="7" t="inlineStr"/>
      <c r="G5" s="7">
        <f>IF($B5="A",IFERROR(VLOOKUP($C5,02_Bibliotheque!$A:$G,5,FALSE),""),IFERROR(VLOOKUP($C5,02_Bibliotheque!$A:$G,6,FALSE),""))</f>
        <v/>
      </c>
      <c r="H5" s="7">
        <f>IF(AND($F5&lt;&gt;"",$G5&lt;&gt;""),$F5*$G5,"")</f>
        <v/>
      </c>
      <c r="I5" s="7">
        <f>IFERROR(VLOOKUP($C5,02_Bibliotheque!$A:$G,2,FALSE),"")</f>
        <v/>
      </c>
    </row>
    <row r="6">
      <c r="A6" s="7" t="n">
        <v>5</v>
      </c>
      <c r="B6" s="7" t="inlineStr">
        <is>
          <t>A</t>
        </is>
      </c>
      <c r="C6" s="7" t="inlineStr"/>
      <c r="D6" s="7">
        <f>IFERROR(VLOOKUP($C6,02_Bibliotheque!$A:$G,3,FALSE),"")</f>
        <v/>
      </c>
      <c r="E6" s="7">
        <f>IFERROR(VLOOKUP($C6,02_Bibliotheque!$A:$G,4,FALSE),"")</f>
        <v/>
      </c>
      <c r="F6" s="7" t="inlineStr"/>
      <c r="G6" s="7">
        <f>IF($B6="A",IFERROR(VLOOKUP($C6,02_Bibliotheque!$A:$G,5,FALSE),""),IFERROR(VLOOKUP($C6,02_Bibliotheque!$A:$G,6,FALSE),""))</f>
        <v/>
      </c>
      <c r="H6" s="7">
        <f>IF(AND($F6&lt;&gt;"",$G6&lt;&gt;""),$F6*$G6,"")</f>
        <v/>
      </c>
      <c r="I6" s="7">
        <f>IFERROR(VLOOKUP($C6,02_Bibliotheque!$A:$G,2,FALSE),"")</f>
        <v/>
      </c>
    </row>
    <row r="7">
      <c r="A7" s="7" t="n">
        <v>6</v>
      </c>
      <c r="B7" s="7" t="inlineStr">
        <is>
          <t>A</t>
        </is>
      </c>
      <c r="C7" s="7" t="inlineStr"/>
      <c r="D7" s="7">
        <f>IFERROR(VLOOKUP($C7,02_Bibliotheque!$A:$G,3,FALSE),"")</f>
        <v/>
      </c>
      <c r="E7" s="7">
        <f>IFERROR(VLOOKUP($C7,02_Bibliotheque!$A:$G,4,FALSE),"")</f>
        <v/>
      </c>
      <c r="F7" s="7" t="inlineStr"/>
      <c r="G7" s="7">
        <f>IF($B7="A",IFERROR(VLOOKUP($C7,02_Bibliotheque!$A:$G,5,FALSE),""),IFERROR(VLOOKUP($C7,02_Bibliotheque!$A:$G,6,FALSE),""))</f>
        <v/>
      </c>
      <c r="H7" s="7">
        <f>IF(AND($F7&lt;&gt;"",$G7&lt;&gt;""),$F7*$G7,"")</f>
        <v/>
      </c>
      <c r="I7" s="7">
        <f>IFERROR(VLOOKUP($C7,02_Bibliotheque!$A:$G,2,FALSE),"")</f>
        <v/>
      </c>
    </row>
    <row r="8">
      <c r="A8" s="7" t="n">
        <v>7</v>
      </c>
      <c r="B8" s="7" t="inlineStr">
        <is>
          <t>A</t>
        </is>
      </c>
      <c r="C8" s="7" t="inlineStr"/>
      <c r="D8" s="7">
        <f>IFERROR(VLOOKUP($C8,02_Bibliotheque!$A:$G,3,FALSE),"")</f>
        <v/>
      </c>
      <c r="E8" s="7">
        <f>IFERROR(VLOOKUP($C8,02_Bibliotheque!$A:$G,4,FALSE),"")</f>
        <v/>
      </c>
      <c r="F8" s="7" t="inlineStr"/>
      <c r="G8" s="7">
        <f>IF($B8="A",IFERROR(VLOOKUP($C8,02_Bibliotheque!$A:$G,5,FALSE),""),IFERROR(VLOOKUP($C8,02_Bibliotheque!$A:$G,6,FALSE),""))</f>
        <v/>
      </c>
      <c r="H8" s="7">
        <f>IF(AND($F8&lt;&gt;"",$G8&lt;&gt;""),$F8*$G8,"")</f>
        <v/>
      </c>
      <c r="I8" s="7">
        <f>IFERROR(VLOOKUP($C8,02_Bibliotheque!$A:$G,2,FALSE),"")</f>
        <v/>
      </c>
    </row>
    <row r="9">
      <c r="A9" s="7" t="n">
        <v>8</v>
      </c>
      <c r="B9" s="7" t="inlineStr">
        <is>
          <t>A</t>
        </is>
      </c>
      <c r="C9" s="7" t="inlineStr"/>
      <c r="D9" s="7">
        <f>IFERROR(VLOOKUP($C9,02_Bibliotheque!$A:$G,3,FALSE),"")</f>
        <v/>
      </c>
      <c r="E9" s="7">
        <f>IFERROR(VLOOKUP($C9,02_Bibliotheque!$A:$G,4,FALSE),"")</f>
        <v/>
      </c>
      <c r="F9" s="7" t="inlineStr"/>
      <c r="G9" s="7">
        <f>IF($B9="A",IFERROR(VLOOKUP($C9,02_Bibliotheque!$A:$G,5,FALSE),""),IFERROR(VLOOKUP($C9,02_Bibliotheque!$A:$G,6,FALSE),""))</f>
        <v/>
      </c>
      <c r="H9" s="7">
        <f>IF(AND($F9&lt;&gt;"",$G9&lt;&gt;""),$F9*$G9,"")</f>
        <v/>
      </c>
      <c r="I9" s="7">
        <f>IFERROR(VLOOKUP($C9,02_Bibliotheque!$A:$G,2,FALSE),"")</f>
        <v/>
      </c>
    </row>
    <row r="10">
      <c r="A10" s="7" t="n">
        <v>9</v>
      </c>
      <c r="B10" s="7" t="inlineStr">
        <is>
          <t>A</t>
        </is>
      </c>
      <c r="C10" s="7" t="inlineStr"/>
      <c r="D10" s="7">
        <f>IFERROR(VLOOKUP($C10,02_Bibliotheque!$A:$G,3,FALSE),"")</f>
        <v/>
      </c>
      <c r="E10" s="7">
        <f>IFERROR(VLOOKUP($C10,02_Bibliotheque!$A:$G,4,FALSE),"")</f>
        <v/>
      </c>
      <c r="F10" s="7" t="inlineStr"/>
      <c r="G10" s="7">
        <f>IF($B10="A",IFERROR(VLOOKUP($C10,02_Bibliotheque!$A:$G,5,FALSE),""),IFERROR(VLOOKUP($C10,02_Bibliotheque!$A:$G,6,FALSE),""))</f>
        <v/>
      </c>
      <c r="H10" s="7">
        <f>IF(AND($F10&lt;&gt;"",$G10&lt;&gt;""),$F10*$G10,"")</f>
        <v/>
      </c>
      <c r="I10" s="7">
        <f>IFERROR(VLOOKUP($C10,02_Bibliotheque!$A:$G,2,FALSE),"")</f>
        <v/>
      </c>
    </row>
    <row r="11">
      <c r="A11" s="7" t="n">
        <v>10</v>
      </c>
      <c r="B11" s="7" t="inlineStr">
        <is>
          <t>A</t>
        </is>
      </c>
      <c r="C11" s="7" t="inlineStr"/>
      <c r="D11" s="7">
        <f>IFERROR(VLOOKUP($C11,02_Bibliotheque!$A:$G,3,FALSE),"")</f>
        <v/>
      </c>
      <c r="E11" s="7">
        <f>IFERROR(VLOOKUP($C11,02_Bibliotheque!$A:$G,4,FALSE),"")</f>
        <v/>
      </c>
      <c r="F11" s="7" t="inlineStr"/>
      <c r="G11" s="7">
        <f>IF($B11="A",IFERROR(VLOOKUP($C11,02_Bibliotheque!$A:$G,5,FALSE),""),IFERROR(VLOOKUP($C11,02_Bibliotheque!$A:$G,6,FALSE),""))</f>
        <v/>
      </c>
      <c r="H11" s="7">
        <f>IF(AND($F11&lt;&gt;"",$G11&lt;&gt;""),$F11*$G11,"")</f>
        <v/>
      </c>
      <c r="I11" s="7">
        <f>IFERROR(VLOOKUP($C11,02_Bibliotheque!$A:$G,2,FALSE),"")</f>
        <v/>
      </c>
    </row>
    <row r="12">
      <c r="A12" s="7" t="n">
        <v>11</v>
      </c>
      <c r="B12" s="7" t="inlineStr">
        <is>
          <t>A</t>
        </is>
      </c>
      <c r="C12" s="7" t="inlineStr"/>
      <c r="D12" s="7">
        <f>IFERROR(VLOOKUP($C12,02_Bibliotheque!$A:$G,3,FALSE),"")</f>
        <v/>
      </c>
      <c r="E12" s="7">
        <f>IFERROR(VLOOKUP($C12,02_Bibliotheque!$A:$G,4,FALSE),"")</f>
        <v/>
      </c>
      <c r="F12" s="7" t="inlineStr"/>
      <c r="G12" s="7">
        <f>IF($B12="A",IFERROR(VLOOKUP($C12,02_Bibliotheque!$A:$G,5,FALSE),""),IFERROR(VLOOKUP($C12,02_Bibliotheque!$A:$G,6,FALSE),""))</f>
        <v/>
      </c>
      <c r="H12" s="7">
        <f>IF(AND($F12&lt;&gt;"",$G12&lt;&gt;""),$F12*$G12,"")</f>
        <v/>
      </c>
      <c r="I12" s="7">
        <f>IFERROR(VLOOKUP($C12,02_Bibliotheque!$A:$G,2,FALSE),"")</f>
        <v/>
      </c>
    </row>
    <row r="13">
      <c r="A13" s="7" t="n">
        <v>12</v>
      </c>
      <c r="B13" s="7" t="inlineStr">
        <is>
          <t>A</t>
        </is>
      </c>
      <c r="C13" s="7" t="inlineStr"/>
      <c r="D13" s="7">
        <f>IFERROR(VLOOKUP($C13,02_Bibliotheque!$A:$G,3,FALSE),"")</f>
        <v/>
      </c>
      <c r="E13" s="7">
        <f>IFERROR(VLOOKUP($C13,02_Bibliotheque!$A:$G,4,FALSE),"")</f>
        <v/>
      </c>
      <c r="F13" s="7" t="inlineStr"/>
      <c r="G13" s="7">
        <f>IF($B13="A",IFERROR(VLOOKUP($C13,02_Bibliotheque!$A:$G,5,FALSE),""),IFERROR(VLOOKUP($C13,02_Bibliotheque!$A:$G,6,FALSE),""))</f>
        <v/>
      </c>
      <c r="H13" s="7">
        <f>IF(AND($F13&lt;&gt;"",$G13&lt;&gt;""),$F13*$G13,"")</f>
        <v/>
      </c>
      <c r="I13" s="7">
        <f>IFERROR(VLOOKUP($C13,02_Bibliotheque!$A:$G,2,FALSE),"")</f>
        <v/>
      </c>
    </row>
    <row r="14">
      <c r="A14" s="7" t="n">
        <v>13</v>
      </c>
      <c r="B14" s="7" t="inlineStr">
        <is>
          <t>A</t>
        </is>
      </c>
      <c r="C14" s="7" t="inlineStr"/>
      <c r="D14" s="7">
        <f>IFERROR(VLOOKUP($C14,02_Bibliotheque!$A:$G,3,FALSE),"")</f>
        <v/>
      </c>
      <c r="E14" s="7">
        <f>IFERROR(VLOOKUP($C14,02_Bibliotheque!$A:$G,4,FALSE),"")</f>
        <v/>
      </c>
      <c r="F14" s="7" t="inlineStr"/>
      <c r="G14" s="7">
        <f>IF($B14="A",IFERROR(VLOOKUP($C14,02_Bibliotheque!$A:$G,5,FALSE),""),IFERROR(VLOOKUP($C14,02_Bibliotheque!$A:$G,6,FALSE),""))</f>
        <v/>
      </c>
      <c r="H14" s="7">
        <f>IF(AND($F14&lt;&gt;"",$G14&lt;&gt;""),$F14*$G14,"")</f>
        <v/>
      </c>
      <c r="I14" s="7">
        <f>IFERROR(VLOOKUP($C14,02_Bibliotheque!$A:$G,2,FALSE),"")</f>
        <v/>
      </c>
    </row>
    <row r="15">
      <c r="A15" s="7" t="n">
        <v>14</v>
      </c>
      <c r="B15" s="7" t="inlineStr">
        <is>
          <t>A</t>
        </is>
      </c>
      <c r="C15" s="7" t="inlineStr"/>
      <c r="D15" s="7">
        <f>IFERROR(VLOOKUP($C15,02_Bibliotheque!$A:$G,3,FALSE),"")</f>
        <v/>
      </c>
      <c r="E15" s="7">
        <f>IFERROR(VLOOKUP($C15,02_Bibliotheque!$A:$G,4,FALSE),"")</f>
        <v/>
      </c>
      <c r="F15" s="7" t="inlineStr"/>
      <c r="G15" s="7">
        <f>IF($B15="A",IFERROR(VLOOKUP($C15,02_Bibliotheque!$A:$G,5,FALSE),""),IFERROR(VLOOKUP($C15,02_Bibliotheque!$A:$G,6,FALSE),""))</f>
        <v/>
      </c>
      <c r="H15" s="7">
        <f>IF(AND($F15&lt;&gt;"",$G15&lt;&gt;""),$F15*$G15,"")</f>
        <v/>
      </c>
      <c r="I15" s="7">
        <f>IFERROR(VLOOKUP($C15,02_Bibliotheque!$A:$G,2,FALSE),"")</f>
        <v/>
      </c>
    </row>
    <row r="16">
      <c r="A16" s="7" t="n">
        <v>15</v>
      </c>
      <c r="B16" s="7" t="inlineStr">
        <is>
          <t>A</t>
        </is>
      </c>
      <c r="C16" s="7" t="inlineStr"/>
      <c r="D16" s="7">
        <f>IFERROR(VLOOKUP($C16,02_Bibliotheque!$A:$G,3,FALSE),"")</f>
        <v/>
      </c>
      <c r="E16" s="7">
        <f>IFERROR(VLOOKUP($C16,02_Bibliotheque!$A:$G,4,FALSE),"")</f>
        <v/>
      </c>
      <c r="F16" s="7" t="inlineStr"/>
      <c r="G16" s="7">
        <f>IF($B16="A",IFERROR(VLOOKUP($C16,02_Bibliotheque!$A:$G,5,FALSE),""),IFERROR(VLOOKUP($C16,02_Bibliotheque!$A:$G,6,FALSE),""))</f>
        <v/>
      </c>
      <c r="H16" s="7">
        <f>IF(AND($F16&lt;&gt;"",$G16&lt;&gt;""),$F16*$G16,"")</f>
        <v/>
      </c>
      <c r="I16" s="7">
        <f>IFERROR(VLOOKUP($C16,02_Bibliotheque!$A:$G,2,FALSE),"")</f>
        <v/>
      </c>
    </row>
    <row r="17">
      <c r="A17" s="7" t="n">
        <v>16</v>
      </c>
      <c r="B17" s="7" t="inlineStr">
        <is>
          <t>A</t>
        </is>
      </c>
      <c r="C17" s="7" t="inlineStr"/>
      <c r="D17" s="7">
        <f>IFERROR(VLOOKUP($C17,02_Bibliotheque!$A:$G,3,FALSE),"")</f>
        <v/>
      </c>
      <c r="E17" s="7">
        <f>IFERROR(VLOOKUP($C17,02_Bibliotheque!$A:$G,4,FALSE),"")</f>
        <v/>
      </c>
      <c r="F17" s="7" t="inlineStr"/>
      <c r="G17" s="7">
        <f>IF($B17="A",IFERROR(VLOOKUP($C17,02_Bibliotheque!$A:$G,5,FALSE),""),IFERROR(VLOOKUP($C17,02_Bibliotheque!$A:$G,6,FALSE),""))</f>
        <v/>
      </c>
      <c r="H17" s="7">
        <f>IF(AND($F17&lt;&gt;"",$G17&lt;&gt;""),$F17*$G17,"")</f>
        <v/>
      </c>
      <c r="I17" s="7">
        <f>IFERROR(VLOOKUP($C17,02_Bibliotheque!$A:$G,2,FALSE),"")</f>
        <v/>
      </c>
    </row>
    <row r="18">
      <c r="A18" s="7" t="n">
        <v>17</v>
      </c>
      <c r="B18" s="7" t="inlineStr">
        <is>
          <t>A</t>
        </is>
      </c>
      <c r="C18" s="7" t="inlineStr"/>
      <c r="D18" s="7">
        <f>IFERROR(VLOOKUP($C18,02_Bibliotheque!$A:$G,3,FALSE),"")</f>
        <v/>
      </c>
      <c r="E18" s="7">
        <f>IFERROR(VLOOKUP($C18,02_Bibliotheque!$A:$G,4,FALSE),"")</f>
        <v/>
      </c>
      <c r="F18" s="7" t="inlineStr"/>
      <c r="G18" s="7">
        <f>IF($B18="A",IFERROR(VLOOKUP($C18,02_Bibliotheque!$A:$G,5,FALSE),""),IFERROR(VLOOKUP($C18,02_Bibliotheque!$A:$G,6,FALSE),""))</f>
        <v/>
      </c>
      <c r="H18" s="7">
        <f>IF(AND($F18&lt;&gt;"",$G18&lt;&gt;""),$F18*$G18,"")</f>
        <v/>
      </c>
      <c r="I18" s="7">
        <f>IFERROR(VLOOKUP($C18,02_Bibliotheque!$A:$G,2,FALSE),"")</f>
        <v/>
      </c>
    </row>
    <row r="19">
      <c r="A19" s="7" t="n">
        <v>18</v>
      </c>
      <c r="B19" s="7" t="inlineStr">
        <is>
          <t>A</t>
        </is>
      </c>
      <c r="C19" s="7" t="inlineStr"/>
      <c r="D19" s="7">
        <f>IFERROR(VLOOKUP($C19,02_Bibliotheque!$A:$G,3,FALSE),"")</f>
        <v/>
      </c>
      <c r="E19" s="7">
        <f>IFERROR(VLOOKUP($C19,02_Bibliotheque!$A:$G,4,FALSE),"")</f>
        <v/>
      </c>
      <c r="F19" s="7" t="inlineStr"/>
      <c r="G19" s="7">
        <f>IF($B19="A",IFERROR(VLOOKUP($C19,02_Bibliotheque!$A:$G,5,FALSE),""),IFERROR(VLOOKUP($C19,02_Bibliotheque!$A:$G,6,FALSE),""))</f>
        <v/>
      </c>
      <c r="H19" s="7">
        <f>IF(AND($F19&lt;&gt;"",$G19&lt;&gt;""),$F19*$G19,"")</f>
        <v/>
      </c>
      <c r="I19" s="7">
        <f>IFERROR(VLOOKUP($C19,02_Bibliotheque!$A:$G,2,FALSE),"")</f>
        <v/>
      </c>
    </row>
    <row r="20">
      <c r="A20" s="7" t="n">
        <v>19</v>
      </c>
      <c r="B20" s="7" t="inlineStr">
        <is>
          <t>A</t>
        </is>
      </c>
      <c r="C20" s="7" t="inlineStr"/>
      <c r="D20" s="7">
        <f>IFERROR(VLOOKUP($C20,02_Bibliotheque!$A:$G,3,FALSE),"")</f>
        <v/>
      </c>
      <c r="E20" s="7">
        <f>IFERROR(VLOOKUP($C20,02_Bibliotheque!$A:$G,4,FALSE),"")</f>
        <v/>
      </c>
      <c r="F20" s="7" t="inlineStr"/>
      <c r="G20" s="7">
        <f>IF($B20="A",IFERROR(VLOOKUP($C20,02_Bibliotheque!$A:$G,5,FALSE),""),IFERROR(VLOOKUP($C20,02_Bibliotheque!$A:$G,6,FALSE),""))</f>
        <v/>
      </c>
      <c r="H20" s="7">
        <f>IF(AND($F20&lt;&gt;"",$G20&lt;&gt;""),$F20*$G20,"")</f>
        <v/>
      </c>
      <c r="I20" s="7">
        <f>IFERROR(VLOOKUP($C20,02_Bibliotheque!$A:$G,2,FALSE),"")</f>
        <v/>
      </c>
    </row>
    <row r="21">
      <c r="A21" s="7" t="n">
        <v>20</v>
      </c>
      <c r="B21" s="7" t="inlineStr">
        <is>
          <t>A</t>
        </is>
      </c>
      <c r="C21" s="7" t="inlineStr"/>
      <c r="D21" s="7">
        <f>IFERROR(VLOOKUP($C21,02_Bibliotheque!$A:$G,3,FALSE),"")</f>
        <v/>
      </c>
      <c r="E21" s="7">
        <f>IFERROR(VLOOKUP($C21,02_Bibliotheque!$A:$G,4,FALSE),"")</f>
        <v/>
      </c>
      <c r="F21" s="7" t="inlineStr"/>
      <c r="G21" s="7">
        <f>IF($B21="A",IFERROR(VLOOKUP($C21,02_Bibliotheque!$A:$G,5,FALSE),""),IFERROR(VLOOKUP($C21,02_Bibliotheque!$A:$G,6,FALSE),""))</f>
        <v/>
      </c>
      <c r="H21" s="7">
        <f>IF(AND($F21&lt;&gt;"",$G21&lt;&gt;""),$F21*$G21,"")</f>
        <v/>
      </c>
      <c r="I21" s="7">
        <f>IFERROR(VLOOKUP($C21,02_Bibliotheque!$A:$G,2,FALSE),"")</f>
        <v/>
      </c>
    </row>
    <row r="22">
      <c r="A22" s="7" t="n">
        <v>21</v>
      </c>
      <c r="B22" s="7" t="inlineStr">
        <is>
          <t>A</t>
        </is>
      </c>
      <c r="C22" s="7" t="inlineStr"/>
      <c r="D22" s="7">
        <f>IFERROR(VLOOKUP($C22,02_Bibliotheque!$A:$G,3,FALSE),"")</f>
        <v/>
      </c>
      <c r="E22" s="7">
        <f>IFERROR(VLOOKUP($C22,02_Bibliotheque!$A:$G,4,FALSE),"")</f>
        <v/>
      </c>
      <c r="F22" s="7" t="inlineStr"/>
      <c r="G22" s="7">
        <f>IF($B22="A",IFERROR(VLOOKUP($C22,02_Bibliotheque!$A:$G,5,FALSE),""),IFERROR(VLOOKUP($C22,02_Bibliotheque!$A:$G,6,FALSE),""))</f>
        <v/>
      </c>
      <c r="H22" s="7">
        <f>IF(AND($F22&lt;&gt;"",$G22&lt;&gt;""),$F22*$G22,"")</f>
        <v/>
      </c>
      <c r="I22" s="7">
        <f>IFERROR(VLOOKUP($C22,02_Bibliotheque!$A:$G,2,FALSE),"")</f>
        <v/>
      </c>
    </row>
    <row r="23">
      <c r="A23" s="7" t="n">
        <v>22</v>
      </c>
      <c r="B23" s="7" t="inlineStr">
        <is>
          <t>A</t>
        </is>
      </c>
      <c r="C23" s="7" t="inlineStr"/>
      <c r="D23" s="7">
        <f>IFERROR(VLOOKUP($C23,02_Bibliotheque!$A:$G,3,FALSE),"")</f>
        <v/>
      </c>
      <c r="E23" s="7">
        <f>IFERROR(VLOOKUP($C23,02_Bibliotheque!$A:$G,4,FALSE),"")</f>
        <v/>
      </c>
      <c r="F23" s="7" t="inlineStr"/>
      <c r="G23" s="7">
        <f>IF($B23="A",IFERROR(VLOOKUP($C23,02_Bibliotheque!$A:$G,5,FALSE),""),IFERROR(VLOOKUP($C23,02_Bibliotheque!$A:$G,6,FALSE),""))</f>
        <v/>
      </c>
      <c r="H23" s="7">
        <f>IF(AND($F23&lt;&gt;"",$G23&lt;&gt;""),$F23*$G23,"")</f>
        <v/>
      </c>
      <c r="I23" s="7">
        <f>IFERROR(VLOOKUP($C23,02_Bibliotheque!$A:$G,2,FALSE),"")</f>
        <v/>
      </c>
    </row>
    <row r="24">
      <c r="A24" s="7" t="n">
        <v>23</v>
      </c>
      <c r="B24" s="7" t="inlineStr">
        <is>
          <t>A</t>
        </is>
      </c>
      <c r="C24" s="7" t="inlineStr"/>
      <c r="D24" s="7">
        <f>IFERROR(VLOOKUP($C24,02_Bibliotheque!$A:$G,3,FALSE),"")</f>
        <v/>
      </c>
      <c r="E24" s="7">
        <f>IFERROR(VLOOKUP($C24,02_Bibliotheque!$A:$G,4,FALSE),"")</f>
        <v/>
      </c>
      <c r="F24" s="7" t="inlineStr"/>
      <c r="G24" s="7">
        <f>IF($B24="A",IFERROR(VLOOKUP($C24,02_Bibliotheque!$A:$G,5,FALSE),""),IFERROR(VLOOKUP($C24,02_Bibliotheque!$A:$G,6,FALSE),""))</f>
        <v/>
      </c>
      <c r="H24" s="7">
        <f>IF(AND($F24&lt;&gt;"",$G24&lt;&gt;""),$F24*$G24,"")</f>
        <v/>
      </c>
      <c r="I24" s="7">
        <f>IFERROR(VLOOKUP($C24,02_Bibliotheque!$A:$G,2,FALSE),"")</f>
        <v/>
      </c>
    </row>
    <row r="25">
      <c r="A25" s="7" t="n">
        <v>24</v>
      </c>
      <c r="B25" s="7" t="inlineStr">
        <is>
          <t>A</t>
        </is>
      </c>
      <c r="C25" s="7" t="inlineStr"/>
      <c r="D25" s="7">
        <f>IFERROR(VLOOKUP($C25,02_Bibliotheque!$A:$G,3,FALSE),"")</f>
        <v/>
      </c>
      <c r="E25" s="7">
        <f>IFERROR(VLOOKUP($C25,02_Bibliotheque!$A:$G,4,FALSE),"")</f>
        <v/>
      </c>
      <c r="F25" s="7" t="inlineStr"/>
      <c r="G25" s="7">
        <f>IF($B25="A",IFERROR(VLOOKUP($C25,02_Bibliotheque!$A:$G,5,FALSE),""),IFERROR(VLOOKUP($C25,02_Bibliotheque!$A:$G,6,FALSE),""))</f>
        <v/>
      </c>
      <c r="H25" s="7">
        <f>IF(AND($F25&lt;&gt;"",$G25&lt;&gt;""),$F25*$G25,"")</f>
        <v/>
      </c>
      <c r="I25" s="7">
        <f>IFERROR(VLOOKUP($C25,02_Bibliotheque!$A:$G,2,FALSE),"")</f>
        <v/>
      </c>
    </row>
    <row r="26">
      <c r="A26" s="7" t="n">
        <v>25</v>
      </c>
      <c r="B26" s="7" t="inlineStr">
        <is>
          <t>A</t>
        </is>
      </c>
      <c r="C26" s="7" t="inlineStr"/>
      <c r="D26" s="7">
        <f>IFERROR(VLOOKUP($C26,02_Bibliotheque!$A:$G,3,FALSE),"")</f>
        <v/>
      </c>
      <c r="E26" s="7">
        <f>IFERROR(VLOOKUP($C26,02_Bibliotheque!$A:$G,4,FALSE),"")</f>
        <v/>
      </c>
      <c r="F26" s="7" t="inlineStr"/>
      <c r="G26" s="7">
        <f>IF($B26="A",IFERROR(VLOOKUP($C26,02_Bibliotheque!$A:$G,5,FALSE),""),IFERROR(VLOOKUP($C26,02_Bibliotheque!$A:$G,6,FALSE),""))</f>
        <v/>
      </c>
      <c r="H26" s="7">
        <f>IF(AND($F26&lt;&gt;"",$G26&lt;&gt;""),$F26*$G26,"")</f>
        <v/>
      </c>
      <c r="I26" s="7">
        <f>IFERROR(VLOOKUP($C26,02_Bibliotheque!$A:$G,2,FALSE),"")</f>
        <v/>
      </c>
    </row>
    <row r="27">
      <c r="A27" s="7" t="n">
        <v>26</v>
      </c>
      <c r="B27" s="7" t="inlineStr">
        <is>
          <t>A</t>
        </is>
      </c>
      <c r="C27" s="7" t="inlineStr"/>
      <c r="D27" s="7">
        <f>IFERROR(VLOOKUP($C27,02_Bibliotheque!$A:$G,3,FALSE),"")</f>
        <v/>
      </c>
      <c r="E27" s="7">
        <f>IFERROR(VLOOKUP($C27,02_Bibliotheque!$A:$G,4,FALSE),"")</f>
        <v/>
      </c>
      <c r="F27" s="7" t="inlineStr"/>
      <c r="G27" s="7">
        <f>IF($B27="A",IFERROR(VLOOKUP($C27,02_Bibliotheque!$A:$G,5,FALSE),""),IFERROR(VLOOKUP($C27,02_Bibliotheque!$A:$G,6,FALSE),""))</f>
        <v/>
      </c>
      <c r="H27" s="7">
        <f>IF(AND($F27&lt;&gt;"",$G27&lt;&gt;""),$F27*$G27,"")</f>
        <v/>
      </c>
      <c r="I27" s="7">
        <f>IFERROR(VLOOKUP($C27,02_Bibliotheque!$A:$G,2,FALSE),"")</f>
        <v/>
      </c>
    </row>
    <row r="28">
      <c r="A28" s="7" t="n">
        <v>27</v>
      </c>
      <c r="B28" s="7" t="inlineStr">
        <is>
          <t>A</t>
        </is>
      </c>
      <c r="C28" s="7" t="inlineStr"/>
      <c r="D28" s="7">
        <f>IFERROR(VLOOKUP($C28,02_Bibliotheque!$A:$G,3,FALSE),"")</f>
        <v/>
      </c>
      <c r="E28" s="7">
        <f>IFERROR(VLOOKUP($C28,02_Bibliotheque!$A:$G,4,FALSE),"")</f>
        <v/>
      </c>
      <c r="F28" s="7" t="inlineStr"/>
      <c r="G28" s="7">
        <f>IF($B28="A",IFERROR(VLOOKUP($C28,02_Bibliotheque!$A:$G,5,FALSE),""),IFERROR(VLOOKUP($C28,02_Bibliotheque!$A:$G,6,FALSE),""))</f>
        <v/>
      </c>
      <c r="H28" s="7">
        <f>IF(AND($F28&lt;&gt;"",$G28&lt;&gt;""),$F28*$G28,"")</f>
        <v/>
      </c>
      <c r="I28" s="7">
        <f>IFERROR(VLOOKUP($C28,02_Bibliotheque!$A:$G,2,FALSE),"")</f>
        <v/>
      </c>
    </row>
    <row r="29">
      <c r="A29" s="7" t="n">
        <v>28</v>
      </c>
      <c r="B29" s="7" t="inlineStr">
        <is>
          <t>A</t>
        </is>
      </c>
      <c r="C29" s="7" t="inlineStr"/>
      <c r="D29" s="7">
        <f>IFERROR(VLOOKUP($C29,02_Bibliotheque!$A:$G,3,FALSE),"")</f>
        <v/>
      </c>
      <c r="E29" s="7">
        <f>IFERROR(VLOOKUP($C29,02_Bibliotheque!$A:$G,4,FALSE),"")</f>
        <v/>
      </c>
      <c r="F29" s="7" t="inlineStr"/>
      <c r="G29" s="7">
        <f>IF($B29="A",IFERROR(VLOOKUP($C29,02_Bibliotheque!$A:$G,5,FALSE),""),IFERROR(VLOOKUP($C29,02_Bibliotheque!$A:$G,6,FALSE),""))</f>
        <v/>
      </c>
      <c r="H29" s="7">
        <f>IF(AND($F29&lt;&gt;"",$G29&lt;&gt;""),$F29*$G29,"")</f>
        <v/>
      </c>
      <c r="I29" s="7">
        <f>IFERROR(VLOOKUP($C29,02_Bibliotheque!$A:$G,2,FALSE),"")</f>
        <v/>
      </c>
    </row>
    <row r="30">
      <c r="A30" s="7" t="n">
        <v>29</v>
      </c>
      <c r="B30" s="7" t="inlineStr">
        <is>
          <t>A</t>
        </is>
      </c>
      <c r="C30" s="7" t="inlineStr"/>
      <c r="D30" s="7">
        <f>IFERROR(VLOOKUP($C30,02_Bibliotheque!$A:$G,3,FALSE),"")</f>
        <v/>
      </c>
      <c r="E30" s="7">
        <f>IFERROR(VLOOKUP($C30,02_Bibliotheque!$A:$G,4,FALSE),"")</f>
        <v/>
      </c>
      <c r="F30" s="7" t="inlineStr"/>
      <c r="G30" s="7">
        <f>IF($B30="A",IFERROR(VLOOKUP($C30,02_Bibliotheque!$A:$G,5,FALSE),""),IFERROR(VLOOKUP($C30,02_Bibliotheque!$A:$G,6,FALSE),""))</f>
        <v/>
      </c>
      <c r="H30" s="7">
        <f>IF(AND($F30&lt;&gt;"",$G30&lt;&gt;""),$F30*$G30,"")</f>
        <v/>
      </c>
      <c r="I30" s="7">
        <f>IFERROR(VLOOKUP($C30,02_Bibliotheque!$A:$G,2,FALSE),"")</f>
        <v/>
      </c>
    </row>
    <row r="31">
      <c r="A31" s="7" t="n">
        <v>30</v>
      </c>
      <c r="B31" s="7" t="inlineStr">
        <is>
          <t>A</t>
        </is>
      </c>
      <c r="C31" s="7" t="inlineStr"/>
      <c r="D31" s="7">
        <f>IFERROR(VLOOKUP($C31,02_Bibliotheque!$A:$G,3,FALSE),"")</f>
        <v/>
      </c>
      <c r="E31" s="7">
        <f>IFERROR(VLOOKUP($C31,02_Bibliotheque!$A:$G,4,FALSE),"")</f>
        <v/>
      </c>
      <c r="F31" s="7" t="inlineStr"/>
      <c r="G31" s="7">
        <f>IF($B31="A",IFERROR(VLOOKUP($C31,02_Bibliotheque!$A:$G,5,FALSE),""),IFERROR(VLOOKUP($C31,02_Bibliotheque!$A:$G,6,FALSE),""))</f>
        <v/>
      </c>
      <c r="H31" s="7">
        <f>IF(AND($F31&lt;&gt;"",$G31&lt;&gt;""),$F31*$G31,"")</f>
        <v/>
      </c>
      <c r="I31" s="7">
        <f>IFERROR(VLOOKUP($C31,02_Bibliotheque!$A:$G,2,FALSE),"")</f>
        <v/>
      </c>
    </row>
  </sheetData>
  <dataValidations count="2">
    <dataValidation sqref="B2:B31" showDropDown="0" showInputMessage="0" showErrorMessage="0" allowBlank="0" type="list">
      <formula1>"A,B"</formula1>
    </dataValidation>
    <dataValidation sqref="C2:C31" showDropDown="0" showInputMessage="0" showErrorMessage="0" allowBlank="1" type="list">
      <formula1>=02_Bibliotheque!$A$2:$A$200</formula1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C12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18" customWidth="1" min="1" max="1"/>
    <col width="18" customWidth="1" min="2" max="2"/>
    <col width="18" customWidth="1" min="3" max="3"/>
  </cols>
  <sheetData>
    <row r="1">
      <c r="A1" s="2" t="inlineStr">
        <is>
          <t>Synthèse (auto) — totaux par catégorie et scénario</t>
        </is>
      </c>
    </row>
    <row r="3">
      <c r="A3" s="6" t="inlineStr">
        <is>
          <t>Catégorie</t>
        </is>
      </c>
      <c r="B3" s="6" t="inlineStr">
        <is>
          <t>Total scénario A</t>
        </is>
      </c>
      <c r="C3" s="6" t="inlineStr">
        <is>
          <t>Total scénario B</t>
        </is>
      </c>
    </row>
    <row r="4">
      <c r="A4" s="8" t="inlineStr">
        <is>
          <t>Chaussées</t>
        </is>
      </c>
      <c r="B4" s="8">
        <f>SUMIFS(03_Quantites!$H:$H,03_Quantites!$I:$I,$A4,03_Quantites!$B:$B,"A")</f>
        <v/>
      </c>
      <c r="C4" s="8">
        <f>SUMIFS(03_Quantites!$H:$H,03_Quantites!$I:$I,$A4,03_Quantites!$B:$B,"B")</f>
        <v/>
      </c>
    </row>
    <row r="5">
      <c r="A5" s="8" t="inlineStr">
        <is>
          <t>DOE</t>
        </is>
      </c>
      <c r="B5" s="8">
        <f>SUMIFS(03_Quantites!$H:$H,03_Quantites!$I:$I,$A5,03_Quantites!$B:$B,"A")</f>
        <v/>
      </c>
      <c r="C5" s="8">
        <f>SUMIFS(03_Quantites!$H:$H,03_Quantites!$I:$I,$A5,03_Quantites!$B:$B,"B")</f>
        <v/>
      </c>
    </row>
    <row r="6">
      <c r="A6" s="8" t="inlineStr">
        <is>
          <t>Divers</t>
        </is>
      </c>
      <c r="B6" s="8">
        <f>SUMIFS(03_Quantites!$H:$H,03_Quantites!$I:$I,$A6,03_Quantites!$B:$B,"A")</f>
        <v/>
      </c>
      <c r="C6" s="8">
        <f>SUMIFS(03_Quantites!$H:$H,03_Quantites!$I:$I,$A6,03_Quantites!$B:$B,"B")</f>
        <v/>
      </c>
    </row>
    <row r="7">
      <c r="A7" s="8" t="inlineStr">
        <is>
          <t>EP</t>
        </is>
      </c>
      <c r="B7" s="8">
        <f>SUMIFS(03_Quantites!$H:$H,03_Quantites!$I:$I,$A7,03_Quantites!$B:$B,"A")</f>
        <v/>
      </c>
      <c r="C7" s="8">
        <f>SUMIFS(03_Quantites!$H:$H,03_Quantites!$I:$I,$A7,03_Quantites!$B:$B,"B")</f>
        <v/>
      </c>
    </row>
    <row r="8">
      <c r="A8" s="8" t="inlineStr">
        <is>
          <t>Qualité</t>
        </is>
      </c>
      <c r="B8" s="8">
        <f>SUMIFS(03_Quantites!$H:$H,03_Quantites!$I:$I,$A8,03_Quantites!$B:$B,"A")</f>
        <v/>
      </c>
      <c r="C8" s="8">
        <f>SUMIFS(03_Quantites!$H:$H,03_Quantites!$I:$I,$A8,03_Quantites!$B:$B,"B")</f>
        <v/>
      </c>
    </row>
    <row r="9">
      <c r="A9" s="8" t="inlineStr">
        <is>
          <t>Réseaux humides</t>
        </is>
      </c>
      <c r="B9" s="8">
        <f>SUMIFS(03_Quantites!$H:$H,03_Quantites!$I:$I,$A9,03_Quantites!$B:$B,"A")</f>
        <v/>
      </c>
      <c r="C9" s="8">
        <f>SUMIFS(03_Quantites!$H:$H,03_Quantites!$I:$I,$A9,03_Quantites!$B:$B,"B")</f>
        <v/>
      </c>
    </row>
    <row r="10">
      <c r="A10" s="8" t="inlineStr">
        <is>
          <t>Signalisation</t>
        </is>
      </c>
      <c r="B10" s="8">
        <f>SUMIFS(03_Quantites!$H:$H,03_Quantites!$I:$I,$A10,03_Quantites!$B:$B,"A")</f>
        <v/>
      </c>
      <c r="C10" s="8">
        <f>SUMIFS(03_Quantites!$H:$H,03_Quantites!$I:$I,$A10,03_Quantites!$B:$B,"B")</f>
        <v/>
      </c>
    </row>
    <row r="11">
      <c r="A11" s="8" t="inlineStr">
        <is>
          <t>Voirie</t>
        </is>
      </c>
      <c r="B11" s="8">
        <f>SUMIFS(03_Quantites!$H:$H,03_Quantites!$I:$I,$A11,03_Quantites!$B:$B,"A")</f>
        <v/>
      </c>
      <c r="C11" s="8">
        <f>SUMIFS(03_Quantites!$H:$H,03_Quantites!$I:$I,$A11,03_Quantites!$B:$B,"B")</f>
        <v/>
      </c>
    </row>
    <row r="12">
      <c r="A12" s="9" t="inlineStr">
        <is>
          <t>TOTAL</t>
        </is>
      </c>
      <c r="B12" s="8">
        <f>SUM(B4:B11)</f>
        <v/>
      </c>
      <c r="C12" s="8">
        <f>SUM(C4:C11)</f>
        <v/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J9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0" customWidth="1" min="1" max="1"/>
    <col width="52" customWidth="1" min="2" max="2"/>
    <col width="8" customWidth="1" min="3" max="3"/>
    <col width="9" customWidth="1" min="4" max="4"/>
    <col width="9" customWidth="1" min="5" max="5"/>
    <col width="10" customWidth="1" min="6" max="6"/>
    <col width="10" customWidth="1" min="7" max="7"/>
    <col width="11" customWidth="1" min="8" max="8"/>
    <col width="11" customWidth="1" min="9" max="9"/>
    <col width="14" customWidth="1" min="10" max="10"/>
  </cols>
  <sheetData>
    <row r="1">
      <c r="A1" s="6" t="inlineStr">
        <is>
          <t>Code</t>
        </is>
      </c>
      <c r="B1" s="6" t="inlineStr">
        <is>
          <t>Désignation</t>
        </is>
      </c>
      <c r="C1" s="6" t="inlineStr">
        <is>
          <t>Unité</t>
        </is>
      </c>
      <c r="D1" s="6" t="inlineStr">
        <is>
          <t>Qté A</t>
        </is>
      </c>
      <c r="E1" s="6" t="inlineStr">
        <is>
          <t>Qté B</t>
        </is>
      </c>
      <c r="F1" s="6" t="inlineStr">
        <is>
          <t>PU A</t>
        </is>
      </c>
      <c r="G1" s="6" t="inlineStr">
        <is>
          <t>PU B</t>
        </is>
      </c>
      <c r="H1" s="6" t="inlineStr">
        <is>
          <t>Montant A</t>
        </is>
      </c>
      <c r="I1" s="6" t="inlineStr">
        <is>
          <t>Montant B</t>
        </is>
      </c>
      <c r="J1" s="6" t="inlineStr">
        <is>
          <t>Catégorie</t>
        </is>
      </c>
    </row>
    <row r="2">
      <c r="A2" s="7" t="inlineStr">
        <is>
          <t>DIVERS-001</t>
        </is>
      </c>
      <c r="B2" s="7" t="inlineStr">
        <is>
          <t>Installation de chantier (PIC, protections, signalisation provisoire)</t>
        </is>
      </c>
      <c r="C2" s="7" t="inlineStr">
        <is>
          <t>forfait</t>
        </is>
      </c>
      <c r="D2" s="7" t="n">
        <v>1</v>
      </c>
      <c r="E2" s="7" t="n">
        <v>1</v>
      </c>
      <c r="F2" s="7" t="n">
        <v>2500</v>
      </c>
      <c r="G2" s="7" t="n">
        <v>2500</v>
      </c>
      <c r="H2" s="7">
        <f>D2*F2</f>
        <v/>
      </c>
      <c r="I2" s="7">
        <f>E2*G2</f>
        <v/>
      </c>
      <c r="J2" s="7" t="inlineStr">
        <is>
          <t>Divers</t>
        </is>
      </c>
    </row>
    <row r="3">
      <c r="A3" s="7" t="inlineStr">
        <is>
          <t>RH-001</t>
        </is>
      </c>
      <c r="B3" s="7" t="inlineStr">
        <is>
          <t>Tranchée réseaux (fouille + blindage si nécessaire)</t>
        </is>
      </c>
      <c r="C3" s="7" t="inlineStr">
        <is>
          <t>ml</t>
        </is>
      </c>
      <c r="D3" s="7" t="n">
        <v>120</v>
      </c>
      <c r="E3" s="7" t="n">
        <v>120</v>
      </c>
      <c r="F3" s="7" t="n">
        <v>45</v>
      </c>
      <c r="G3" s="7" t="n">
        <v>45</v>
      </c>
      <c r="H3" s="7">
        <f>D3*F3</f>
        <v/>
      </c>
      <c r="I3" s="7">
        <f>E3*G3</f>
        <v/>
      </c>
      <c r="J3" s="7" t="inlineStr">
        <is>
          <t>Réseaux humides</t>
        </is>
      </c>
    </row>
    <row r="4">
      <c r="A4" s="7" t="inlineStr">
        <is>
          <t>RH-002</t>
        </is>
      </c>
      <c r="B4" s="7" t="inlineStr">
        <is>
          <t>Lit de pose / enrobage / remblaiement compacté</t>
        </is>
      </c>
      <c r="C4" s="7" t="inlineStr">
        <is>
          <t>ml</t>
        </is>
      </c>
      <c r="D4" s="7" t="n">
        <v>120</v>
      </c>
      <c r="E4" s="7" t="n">
        <v>120</v>
      </c>
      <c r="F4" s="7" t="n">
        <v>25</v>
      </c>
      <c r="G4" s="7" t="n">
        <v>25</v>
      </c>
      <c r="H4" s="7">
        <f>D4*F4</f>
        <v/>
      </c>
      <c r="I4" s="7">
        <f>E4*G4</f>
        <v/>
      </c>
      <c r="J4" s="7" t="inlineStr">
        <is>
          <t>Réseaux humides</t>
        </is>
      </c>
    </row>
    <row r="5">
      <c r="A5" s="7" t="inlineStr">
        <is>
          <t>RH-003</t>
        </is>
      </c>
      <c r="B5" s="7" t="inlineStr">
        <is>
          <t>Regard de visite (pose complète)</t>
        </is>
      </c>
      <c r="C5" s="7" t="inlineStr">
        <is>
          <t>u</t>
        </is>
      </c>
      <c r="D5" s="7" t="n">
        <v>6</v>
      </c>
      <c r="E5" s="7" t="n">
        <v>6</v>
      </c>
      <c r="F5" s="7" t="n">
        <v>650</v>
      </c>
      <c r="G5" s="7" t="n">
        <v>650</v>
      </c>
      <c r="H5" s="7">
        <f>D5*F5</f>
        <v/>
      </c>
      <c r="I5" s="7">
        <f>E5*G5</f>
        <v/>
      </c>
      <c r="J5" s="7" t="inlineStr">
        <is>
          <t>Réseaux humides</t>
        </is>
      </c>
    </row>
    <row r="6">
      <c r="A6" s="7" t="inlineStr">
        <is>
          <t>CH-002</t>
        </is>
      </c>
      <c r="B6" s="7" t="inlineStr">
        <is>
          <t>Couche de fondation GNT (mise en oeuvre)</t>
        </is>
      </c>
      <c r="C6" s="7" t="inlineStr">
        <is>
          <t>m²</t>
        </is>
      </c>
      <c r="D6" s="7" t="n">
        <v>420</v>
      </c>
      <c r="E6" s="7" t="n">
        <v>420</v>
      </c>
      <c r="F6" s="7" t="n">
        <v>18</v>
      </c>
      <c r="G6" s="7" t="n">
        <v>18</v>
      </c>
      <c r="H6" s="7">
        <f>D6*F6</f>
        <v/>
      </c>
      <c r="I6" s="7">
        <f>E6*G6</f>
        <v/>
      </c>
      <c r="J6" s="7" t="inlineStr">
        <is>
          <t>Chaussées</t>
        </is>
      </c>
    </row>
    <row r="7">
      <c r="A7" s="7" t="inlineStr">
        <is>
          <t>CH-001</t>
        </is>
      </c>
      <c r="B7" s="7" t="inlineStr">
        <is>
          <t>Couche de roulement enrobé (mise en oeuvre)</t>
        </is>
      </c>
      <c r="C7" s="7" t="inlineStr">
        <is>
          <t>m²</t>
        </is>
      </c>
      <c r="D7" s="7" t="n">
        <v>420</v>
      </c>
      <c r="E7" s="7" t="n">
        <v>420</v>
      </c>
      <c r="F7" s="7" t="n">
        <v>32</v>
      </c>
      <c r="G7" s="7" t="n">
        <v>30</v>
      </c>
      <c r="H7" s="7">
        <f>D7*F7</f>
        <v/>
      </c>
      <c r="I7" s="7">
        <f>E7*G7</f>
        <v/>
      </c>
      <c r="J7" s="7" t="inlineStr">
        <is>
          <t>Chaussées</t>
        </is>
      </c>
    </row>
    <row r="8">
      <c r="A8" s="7" t="inlineStr">
        <is>
          <t>QUAL-001</t>
        </is>
      </c>
      <c r="B8" s="7" t="inlineStr">
        <is>
          <t>Essais/contrôles (compactage, étanchéité, planéité)</t>
        </is>
      </c>
      <c r="C8" s="7" t="inlineStr">
        <is>
          <t>forfait</t>
        </is>
      </c>
      <c r="D8" s="7" t="n">
        <v>1</v>
      </c>
      <c r="E8" s="7" t="n">
        <v>1</v>
      </c>
      <c r="F8" s="7" t="n">
        <v>1200</v>
      </c>
      <c r="G8" s="7" t="n">
        <v>1200</v>
      </c>
      <c r="H8" s="7">
        <f>D8*F8</f>
        <v/>
      </c>
      <c r="I8" s="7">
        <f>E8*G8</f>
        <v/>
      </c>
      <c r="J8" s="7" t="inlineStr">
        <is>
          <t>Qualité</t>
        </is>
      </c>
    </row>
    <row r="9">
      <c r="A9" s="7" t="inlineStr">
        <is>
          <t>DOE-001</t>
        </is>
      </c>
      <c r="B9" s="7" t="inlineStr">
        <is>
          <t>DOE / récolement (PDF + DWG si demandé)</t>
        </is>
      </c>
      <c r="C9" s="7" t="inlineStr">
        <is>
          <t>forfait</t>
        </is>
      </c>
      <c r="D9" s="7" t="n">
        <v>1</v>
      </c>
      <c r="E9" s="7" t="n">
        <v>1</v>
      </c>
      <c r="F9" s="7" t="n">
        <v>900</v>
      </c>
      <c r="G9" s="7" t="n">
        <v>900</v>
      </c>
      <c r="H9" s="7">
        <f>D9*F9</f>
        <v/>
      </c>
      <c r="I9" s="7">
        <f>E9*G9</f>
        <v/>
      </c>
      <c r="J9" s="7" t="inlineStr">
        <is>
          <t>DOE</t>
        </is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B7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26" customWidth="1" min="1" max="1"/>
    <col width="85" customWidth="1" min="2" max="2"/>
  </cols>
  <sheetData>
    <row r="1">
      <c r="A1" s="2" t="inlineStr">
        <is>
          <t>Hypothèses &amp; limites (à compléter)</t>
        </is>
      </c>
    </row>
    <row r="3">
      <c r="A3" s="10" t="inlineStr">
        <is>
          <t>Périmètre inclus</t>
        </is>
      </c>
      <c r="B3" s="7" t="inlineStr"/>
    </row>
    <row r="4">
      <c r="A4" s="10" t="inlineStr">
        <is>
          <t>Périmètre exclu</t>
        </is>
      </c>
      <c r="B4" s="7" t="inlineStr"/>
    </row>
    <row r="5">
      <c r="A5" s="10" t="inlineStr">
        <is>
          <t>Hypothèses métrés (ex)</t>
        </is>
      </c>
      <c r="B5" s="7" t="inlineStr">
        <is>
          <t>Surfaces mesurées sur plan PDF ; longueurs sur axe ; arrondis à préciser.</t>
        </is>
      </c>
    </row>
    <row r="6">
      <c r="A6" s="10" t="inlineStr">
        <is>
          <t>Contraintes</t>
        </is>
      </c>
      <c r="B6" s="7" t="inlineStr">
        <is>
          <t>Accès, phasage, réseaux existants, contraintes d’exploitation.</t>
        </is>
      </c>
    </row>
    <row r="7">
      <c r="A7" s="10" t="inlineStr">
        <is>
          <t>Références de prix</t>
        </is>
      </c>
      <c r="B7" s="7" t="inlineStr">
        <is>
          <t>Base interne / retour d’expérience ; à recalibrer selon marché.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2026-01-27T19:45:44Z</dcterms:created>
  <dcterms:modified xmlns:dcterms="http://purl.org/dc/terms/" xmlns:xsi="http://www.w3.org/2001/XMLSchema-instance" xsi:type="dcterms:W3CDTF">2026-01-27T19:45:44Z</dcterms:modified>
</cp:coreProperties>
</file>